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Y:\Accounts stuff\Parochial Fees - Ready to Migrate\2023\"/>
    </mc:Choice>
  </mc:AlternateContent>
  <xr:revisionPtr revIDLastSave="0" documentId="13_ncr:1_{A0D0695B-1A3E-4639-BAE7-607A2F32711E}" xr6:coauthVersionLast="45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6" l="1"/>
  <c r="I12" i="6"/>
  <c r="H12" i="6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I35" i="6"/>
  <c r="J35" i="6"/>
  <c r="E21" i="7"/>
  <c r="E22" i="7"/>
  <c r="E23" i="7"/>
  <c r="E24" i="7"/>
  <c r="E25" i="7"/>
  <c r="E17" i="7"/>
  <c r="E18" i="7"/>
  <c r="E19" i="7"/>
  <c r="E20" i="7"/>
  <c r="E16" i="7"/>
  <c r="E14" i="7"/>
  <c r="E15" i="7"/>
  <c r="E13" i="7"/>
  <c r="E11" i="7"/>
  <c r="E12" i="7"/>
  <c r="E8" i="7"/>
  <c r="E9" i="7"/>
  <c r="E10" i="7"/>
  <c r="E7" i="7"/>
  <c r="E6" i="7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13" i="6"/>
  <c r="J13" i="6"/>
  <c r="H13" i="6" s="1"/>
  <c r="I14" i="6"/>
  <c r="J14" i="6"/>
  <c r="H14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H35" i="6" l="1"/>
  <c r="J36" i="6" l="1"/>
  <c r="H36" i="6"/>
  <c r="I36" i="6"/>
</calcChain>
</file>

<file path=xl/sharedStrings.xml><?xml version="1.0" encoding="utf-8"?>
<sst xmlns="http://schemas.openxmlformats.org/spreadsheetml/2006/main" count="113" uniqueCount="91">
  <si>
    <t>Date</t>
  </si>
  <si>
    <t>BENEFICE/TEAM MINISTRY:</t>
  </si>
  <si>
    <t>MONTH / QUARTER:</t>
  </si>
  <si>
    <t>Declaration &amp; Signatures</t>
  </si>
  <si>
    <t>Retired Clergy Fee £</t>
  </si>
  <si>
    <t>I declare that all information provided on this form is true, correct and agreed to the parish records and registers.</t>
  </si>
  <si>
    <t>Payment Method</t>
  </si>
  <si>
    <t>FEES CONTACT NAME:</t>
  </si>
  <si>
    <t>CONTACT DETAILS (Tel./email):</t>
  </si>
  <si>
    <t>PARISH (if not for whole benefice):</t>
  </si>
  <si>
    <t>PCC Fee £</t>
  </si>
  <si>
    <t>DBF Fee £</t>
  </si>
  <si>
    <t>Paid by 
BACS</t>
  </si>
  <si>
    <t>Cheque 
Enclosed</t>
  </si>
  <si>
    <t>M</t>
  </si>
  <si>
    <t>F</t>
  </si>
  <si>
    <t>MEM</t>
  </si>
  <si>
    <t>FGV</t>
  </si>
  <si>
    <t>BCH</t>
  </si>
  <si>
    <t>ACH</t>
  </si>
  <si>
    <t>BCM</t>
  </si>
  <si>
    <t>BCHS</t>
  </si>
  <si>
    <t>BACHS</t>
  </si>
  <si>
    <t>BACMS</t>
  </si>
  <si>
    <t>CMTL</t>
  </si>
  <si>
    <t>FCRB</t>
  </si>
  <si>
    <t>CR</t>
  </si>
  <si>
    <t>WC</t>
  </si>
  <si>
    <t>VT</t>
  </si>
  <si>
    <t>MT</t>
  </si>
  <si>
    <t>CMTLA</t>
  </si>
  <si>
    <t>FGVA</t>
  </si>
  <si>
    <t>I</t>
  </si>
  <si>
    <t>BCRS</t>
  </si>
  <si>
    <t>PCC £</t>
  </si>
  <si>
    <t>DBF £</t>
  </si>
  <si>
    <t>Retired Minister £</t>
  </si>
  <si>
    <t>Memorial Service</t>
  </si>
  <si>
    <r>
      <t xml:space="preserve">Funeral service including burial of body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</t>
    </r>
  </si>
  <si>
    <r>
      <t xml:space="preserve">Funeral service including burial (or other lawful disposal) of cremated remains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</si>
  <si>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</si>
  <si>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or other lawful disposal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</si>
  <si>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of body, or buiral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immediately preceding or following on from service in church.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</si>
  <si>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 xml:space="preserve">separate </t>
    </r>
    <r>
      <rPr>
        <sz val="11"/>
        <rFont val="Calibri"/>
        <family val="2"/>
      </rPr>
      <t>occasion.</t>
    </r>
  </si>
  <si>
    <r>
      <t xml:space="preserve">Burial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or other lawful disposal of cremated remains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</si>
  <si>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</si>
  <si>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t>Burial of body in churchyard (committal only).</t>
  </si>
  <si>
    <t>Burial of cremated remains in churchyard or other lawful disposal of cremated remains (committal only).</t>
  </si>
  <si>
    <t>Funeral service at crematorium, or funeral service (including burial of body or burial or other lawful disposal of cremated remains) in cemetery.</t>
  </si>
  <si>
    <t>Cremation immediately preceding or following on from service in church.</t>
  </si>
  <si>
    <t>Small cross of wood.</t>
  </si>
  <si>
    <t>Small vase, tablet, plaque or other marker commemorating a person whose remains have been cremated.</t>
  </si>
  <si>
    <t>Any other monument.</t>
  </si>
  <si>
    <t>Additional inscription on existing monument.</t>
  </si>
  <si>
    <t>Marriage Service in church.</t>
  </si>
  <si>
    <t>Retired Clergy?</t>
  </si>
  <si>
    <t>Y</t>
  </si>
  <si>
    <t>N</t>
  </si>
  <si>
    <t>Code</t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</si>
  <si>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</t>
    </r>
  </si>
  <si>
    <t>Funeral service in church, whether taking place before or after burial or cremation.</t>
  </si>
  <si>
    <t>Fee Code</t>
  </si>
  <si>
    <t>Retired Clergy? Y/N</t>
  </si>
  <si>
    <t>Family Name(s)</t>
  </si>
  <si>
    <t>PCC Signature</t>
  </si>
  <si>
    <t>Incumbent Signature</t>
  </si>
  <si>
    <t>Please quote your parish name and "FEES" in the reference when making BACS payments</t>
  </si>
  <si>
    <r>
      <t xml:space="preserve">Name of Officiant                      </t>
    </r>
    <r>
      <rPr>
        <b/>
        <sz val="16"/>
        <color rgb="FFFF0000"/>
        <rFont val="Calibri"/>
        <family val="2"/>
      </rPr>
      <t>(Please indicate if "PTO")</t>
    </r>
  </si>
  <si>
    <r>
      <t xml:space="preserve">Name of Church                           </t>
    </r>
    <r>
      <rPr>
        <b/>
        <sz val="16"/>
        <color rgb="FFFF0000"/>
        <rFont val="Calibri"/>
        <family val="2"/>
      </rPr>
      <t>(only required if form applies to multiple churches)</t>
    </r>
  </si>
  <si>
    <t>INCUMBENT/PRIEST IN CHARGE/VACANCY:</t>
  </si>
  <si>
    <t>List of Parochial Fees - 2023</t>
  </si>
  <si>
    <t>M (1)</t>
  </si>
  <si>
    <t>F (1)</t>
  </si>
  <si>
    <t>MEM (1)</t>
  </si>
  <si>
    <t>FGV (1)</t>
  </si>
  <si>
    <t>FGVA (1)</t>
  </si>
  <si>
    <t>BCH (1)</t>
  </si>
  <si>
    <t>ACH (1)</t>
  </si>
  <si>
    <t>BCM (1)</t>
  </si>
  <si>
    <t>BCHS (1)</t>
  </si>
  <si>
    <t>BACHS (1)</t>
  </si>
  <si>
    <t>BACMS (1)</t>
  </si>
  <si>
    <t>CMTL (1)</t>
  </si>
  <si>
    <t>CMTLA (1)</t>
  </si>
  <si>
    <t>FCRB (1)</t>
  </si>
  <si>
    <t>CR (1)</t>
  </si>
  <si>
    <t>BCRS (1)</t>
  </si>
  <si>
    <t>WC (1)</t>
  </si>
  <si>
    <t>VT (1)</t>
  </si>
  <si>
    <t>MT (1)</t>
  </si>
  <si>
    <t>I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</si>
</sst>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2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6"/>
      <color rgb="FFFF000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i/>
      <sz val="14"/>
      <color theme="1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b/>
      <sz val="20"/>
      <color theme="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79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left"/>
    </xf>
    <xf numFmtId="167" fontId="7" fillId="4" borderId="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165" fontId="7" fillId="4" borderId="9" xfId="0" applyNumberFormat="1" applyFont="1" applyFill="1" applyBorder="1" applyAlignment="1">
      <alignment horizontal="center" vertical="center" wrapText="1"/>
    </xf>
    <xf numFmtId="0" fontId="8" fillId="0" borderId="0" xfId="0" applyFont="1"/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5" fillId="5" borderId="5" xfId="0" applyFont="1" applyFill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top" wrapText="1"/>
    </xf>
    <xf numFmtId="0" fontId="15" fillId="5" borderId="5" xfId="0" applyFont="1" applyFill="1" applyBorder="1" applyAlignment="1">
      <alignment vertical="top" wrapText="1"/>
    </xf>
    <xf numFmtId="0" fontId="14" fillId="0" borderId="5" xfId="0" quotePrefix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6" xfId="0" applyFont="1" applyBorder="1"/>
    <xf numFmtId="0" fontId="6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0" fontId="15" fillId="5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167" fontId="19" fillId="0" borderId="1" xfId="0" applyNumberFormat="1" applyFont="1" applyBorder="1" applyAlignment="1">
      <alignment horizontal="left" vertical="center" indent="1"/>
    </xf>
    <xf numFmtId="14" fontId="19" fillId="0" borderId="2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center" vertical="center"/>
    </xf>
    <xf numFmtId="165" fontId="19" fillId="7" borderId="3" xfId="1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9" fillId="0" borderId="0" xfId="0" applyFont="1"/>
    <xf numFmtId="0" fontId="24" fillId="0" borderId="0" xfId="0" applyFont="1" applyAlignment="1">
      <alignment vertical="center"/>
    </xf>
    <xf numFmtId="165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167" fontId="11" fillId="0" borderId="0" xfId="0" applyNumberFormat="1" applyFont="1" applyAlignment="1">
      <alignment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left"/>
    </xf>
    <xf numFmtId="165" fontId="18" fillId="0" borderId="0" xfId="1" applyNumberFormat="1" applyFont="1" applyFill="1" applyBorder="1" applyAlignment="1">
      <alignment vertical="center"/>
    </xf>
    <xf numFmtId="0" fontId="18" fillId="3" borderId="5" xfId="0" applyFont="1" applyFill="1" applyBorder="1" applyAlignment="1">
      <alignment horizontal="left"/>
    </xf>
    <xf numFmtId="167" fontId="27" fillId="0" borderId="5" xfId="0" applyNumberFormat="1" applyFont="1" applyBorder="1" applyAlignment="1">
      <alignment horizontal="right" vertical="center" wrapText="1"/>
    </xf>
    <xf numFmtId="167" fontId="27" fillId="0" borderId="5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165" fontId="26" fillId="0" borderId="7" xfId="1" applyNumberFormat="1" applyFont="1" applyFill="1" applyBorder="1" applyAlignment="1">
      <alignment horizontal="center" vertical="center"/>
    </xf>
    <xf numFmtId="165" fontId="26" fillId="0" borderId="8" xfId="1" applyNumberFormat="1" applyFont="1" applyFill="1" applyBorder="1" applyAlignment="1">
      <alignment horizontal="center" vertical="center"/>
    </xf>
    <xf numFmtId="167" fontId="22" fillId="2" borderId="5" xfId="0" applyNumberFormat="1" applyFont="1" applyFill="1" applyBorder="1" applyAlignment="1">
      <alignment horizontal="center" vertical="center"/>
    </xf>
    <xf numFmtId="167" fontId="25" fillId="0" borderId="5" xfId="0" applyNumberFormat="1" applyFont="1" applyBorder="1" applyAlignment="1">
      <alignment horizontal="left" wrapText="1"/>
    </xf>
    <xf numFmtId="165" fontId="26" fillId="0" borderId="13" xfId="1" applyNumberFormat="1" applyFont="1" applyFill="1" applyBorder="1" applyAlignment="1">
      <alignment horizontal="center" vertical="center"/>
    </xf>
    <xf numFmtId="165" fontId="26" fillId="0" borderId="14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9" fillId="0" borderId="6" xfId="0" applyFont="1" applyBorder="1" applyAlignment="1">
      <alignment horizontal="left"/>
    </xf>
    <xf numFmtId="167" fontId="11" fillId="0" borderId="5" xfId="0" applyNumberFormat="1" applyFont="1" applyBorder="1" applyAlignment="1">
      <alignment horizontal="center" wrapText="1"/>
    </xf>
    <xf numFmtId="167" fontId="9" fillId="0" borderId="5" xfId="0" applyNumberFormat="1" applyFont="1" applyBorder="1" applyAlignment="1">
      <alignment horizontal="center" vertical="center" wrapText="1"/>
    </xf>
    <xf numFmtId="167" fontId="9" fillId="0" borderId="5" xfId="0" applyNumberFormat="1" applyFont="1" applyBorder="1" applyAlignment="1">
      <alignment horizontal="center" vertical="center"/>
    </xf>
    <xf numFmtId="167" fontId="27" fillId="0" borderId="5" xfId="0" applyNumberFormat="1" applyFont="1" applyBorder="1" applyAlignment="1">
      <alignment horizontal="right" vertical="center" wrapText="1"/>
    </xf>
    <xf numFmtId="165" fontId="18" fillId="6" borderId="11" xfId="1" applyNumberFormat="1" applyFont="1" applyFill="1" applyBorder="1" applyAlignment="1">
      <alignment horizontal="center" vertical="center"/>
    </xf>
    <xf numFmtId="165" fontId="18" fillId="6" borderId="12" xfId="1" applyNumberFormat="1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35</xdr:row>
      <xdr:rowOff>47624</xdr:rowOff>
    </xdr:from>
    <xdr:to>
      <xdr:col>4</xdr:col>
      <xdr:colOff>2698750</xdr:colOff>
      <xdr:row>42</xdr:row>
      <xdr:rowOff>15875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5575" y="18256249"/>
          <a:ext cx="2670175" cy="26828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1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 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 Date:   __ / __ / 22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1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1" baseline="0">
              <a:effectLst/>
              <a:latin typeface="Calibri" panose="020F0502020204030204" pitchFamily="34" charset="0"/>
            </a:rPr>
            <a:t> codes, fees and user notes can be found on the separate "Record of Fee Income" table. </a:t>
          </a:r>
        </a:p>
        <a:p>
          <a:pPr>
            <a:lnSpc>
              <a:spcPct val="100000"/>
            </a:lnSpc>
          </a:pPr>
          <a:endParaRPr lang="en-GB" sz="1800" i="1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Any queries, please contact 01749 670777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fees@bathwells.anglican.org 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37</xdr:row>
      <xdr:rowOff>28574</xdr:rowOff>
    </xdr:from>
    <xdr:to>
      <xdr:col>10</xdr:col>
      <xdr:colOff>0</xdr:colOff>
      <xdr:row>42</xdr:row>
      <xdr:rowOff>63500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382375" y="18745199"/>
          <a:ext cx="3143250" cy="2241551"/>
        </a:xfrm>
        <a:prstGeom prst="rect">
          <a:avLst/>
        </a:prstGeom>
        <a:solidFill>
          <a:srgbClr val="FFFF00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Send DBF Fee total ONLY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No: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C12" sqref="C12"/>
    </sheetView>
  </sheetViews>
  <sheetFormatPr defaultRowHeight="12.75" x14ac:dyDescent="0.2"/>
  <cols>
    <col min="1" max="1" width="4.140625" style="2" customWidth="1"/>
    <col min="2" max="2" width="20.7109375" style="1" customWidth="1"/>
    <col min="3" max="3" width="12.7109375" style="7" customWidth="1"/>
    <col min="4" max="6" width="40.7109375" style="2" customWidth="1"/>
    <col min="7" max="7" width="11.28515625" style="2" bestFit="1" customWidth="1"/>
    <col min="8" max="8" width="15.7109375" style="5" customWidth="1"/>
    <col min="9" max="9" width="15.7109375" style="4" customWidth="1"/>
    <col min="10" max="10" width="15.7109375" style="5" customWidth="1"/>
    <col min="11" max="11" width="5.140625" style="2" customWidth="1"/>
    <col min="12" max="16384" width="9.140625" style="2"/>
  </cols>
  <sheetData>
    <row r="2" spans="2:10" ht="35.25" customHeight="1" x14ac:dyDescent="0.2">
      <c r="B2" s="60"/>
      <c r="C2" s="60"/>
      <c r="D2" s="60"/>
      <c r="E2" s="60"/>
    </row>
    <row r="3" spans="2:10" ht="42.6" customHeight="1" x14ac:dyDescent="0.4">
      <c r="B3" s="67" t="s">
        <v>9</v>
      </c>
      <c r="C3" s="67"/>
      <c r="D3" s="67"/>
      <c r="E3" s="68"/>
      <c r="F3" s="68"/>
      <c r="G3" s="68"/>
      <c r="I3" s="31"/>
    </row>
    <row r="4" spans="2:10" ht="42.6" customHeight="1" x14ac:dyDescent="0.4">
      <c r="B4" s="67" t="s">
        <v>1</v>
      </c>
      <c r="C4" s="67"/>
      <c r="D4" s="67"/>
      <c r="E4" s="68"/>
      <c r="F4" s="68"/>
      <c r="G4" s="68"/>
      <c r="I4" s="32"/>
    </row>
    <row r="5" spans="2:10" ht="42.6" customHeight="1" x14ac:dyDescent="0.4">
      <c r="B5" s="67" t="s">
        <v>69</v>
      </c>
      <c r="C5" s="67"/>
      <c r="D5" s="67"/>
      <c r="E5" s="68"/>
      <c r="F5" s="68"/>
      <c r="G5" s="68"/>
      <c r="H5" s="6"/>
      <c r="I5" s="32"/>
    </row>
    <row r="6" spans="2:10" ht="42.6" customHeight="1" x14ac:dyDescent="0.4">
      <c r="B6" s="67" t="s">
        <v>7</v>
      </c>
      <c r="C6" s="67"/>
      <c r="D6" s="67"/>
      <c r="E6" s="68"/>
      <c r="F6" s="68"/>
      <c r="G6" s="68"/>
      <c r="I6" s="32"/>
    </row>
    <row r="7" spans="2:10" ht="42.6" customHeight="1" x14ac:dyDescent="0.4">
      <c r="B7" s="67" t="s">
        <v>8</v>
      </c>
      <c r="C7" s="67"/>
      <c r="D7" s="67"/>
      <c r="E7" s="68"/>
      <c r="F7" s="68"/>
      <c r="G7" s="68"/>
      <c r="I7" s="31"/>
    </row>
    <row r="8" spans="2:10" ht="42.6" customHeight="1" x14ac:dyDescent="0.4">
      <c r="B8" s="67" t="s">
        <v>2</v>
      </c>
      <c r="C8" s="67"/>
      <c r="D8" s="67"/>
      <c r="E8" s="68"/>
      <c r="F8" s="68"/>
      <c r="G8" s="68"/>
      <c r="I8" s="31"/>
    </row>
    <row r="9" spans="2:10" ht="5.0999999999999996" customHeight="1" x14ac:dyDescent="0.2">
      <c r="F9" s="3"/>
      <c r="G9" s="3"/>
    </row>
    <row r="10" spans="2:10" ht="5.0999999999999996" customHeight="1" x14ac:dyDescent="0.2"/>
    <row r="11" spans="2:10" s="13" customFormat="1" ht="63.75" thickBot="1" x14ac:dyDescent="0.4">
      <c r="B11" s="9" t="s">
        <v>0</v>
      </c>
      <c r="C11" s="11" t="s">
        <v>61</v>
      </c>
      <c r="D11" s="10" t="s">
        <v>63</v>
      </c>
      <c r="E11" s="11" t="s">
        <v>68</v>
      </c>
      <c r="F11" s="11" t="s">
        <v>67</v>
      </c>
      <c r="G11" s="11" t="s">
        <v>62</v>
      </c>
      <c r="H11" s="12" t="s">
        <v>11</v>
      </c>
      <c r="I11" s="12" t="s">
        <v>10</v>
      </c>
      <c r="J11" s="12" t="s">
        <v>4</v>
      </c>
    </row>
    <row r="12" spans="2:10" ht="42.6" customHeight="1" x14ac:dyDescent="0.2">
      <c r="B12" s="41"/>
      <c r="C12" s="42"/>
      <c r="D12" s="43"/>
      <c r="E12" s="43"/>
      <c r="F12" s="43"/>
      <c r="G12" s="44"/>
      <c r="H12" s="45">
        <f>IFERROR(VLOOKUP($C12,List!$B$6:$D$45,2,FALSE)-J12,0)</f>
        <v>0</v>
      </c>
      <c r="I12" s="45">
        <f>IFERROR(VLOOKUP($C12,List!$B$6:$D$45,3,FALSE),0)</f>
        <v>0</v>
      </c>
      <c r="J12" s="45">
        <f>IF(G12="Y",VLOOKUP($C12,List!$B$6:$G$45,6,FALSE),0)</f>
        <v>0</v>
      </c>
    </row>
    <row r="13" spans="2:10" ht="42.6" customHeight="1" x14ac:dyDescent="0.2">
      <c r="B13" s="41"/>
      <c r="C13" s="42"/>
      <c r="D13" s="43"/>
      <c r="E13" s="43"/>
      <c r="F13" s="43"/>
      <c r="G13" s="44"/>
      <c r="H13" s="45">
        <f>IFERROR(VLOOKUP($C13,List!$B$6:$D$25,2,FALSE)-J13,0)</f>
        <v>0</v>
      </c>
      <c r="I13" s="45">
        <f>IFERROR(VLOOKUP($C13,List!$B$6:$D$25,3,FALSE),0)</f>
        <v>0</v>
      </c>
      <c r="J13" s="45">
        <f>IF(G13="Y",VLOOKUP($C13,List!$B$6:$G$25,6,FALSE),0)</f>
        <v>0</v>
      </c>
    </row>
    <row r="14" spans="2:10" ht="42.6" customHeight="1" x14ac:dyDescent="0.2">
      <c r="B14" s="41"/>
      <c r="C14" s="42"/>
      <c r="D14" s="43"/>
      <c r="E14" s="43"/>
      <c r="F14" s="43"/>
      <c r="G14" s="44"/>
      <c r="H14" s="45">
        <f>IFERROR(VLOOKUP($C14,List!$B$6:$D$25,2,FALSE)-J14,0)</f>
        <v>0</v>
      </c>
      <c r="I14" s="45">
        <f>IFERROR(VLOOKUP($C14,List!$B$6:$D$25,3,FALSE),0)</f>
        <v>0</v>
      </c>
      <c r="J14" s="45">
        <f>IF(G14="Y",VLOOKUP($C14,List!$B$6:$G$25,6,FALSE),0)</f>
        <v>0</v>
      </c>
    </row>
    <row r="15" spans="2:10" ht="42.6" customHeight="1" x14ac:dyDescent="0.2">
      <c r="B15" s="41"/>
      <c r="C15" s="42"/>
      <c r="D15" s="43"/>
      <c r="E15" s="43"/>
      <c r="F15" s="43"/>
      <c r="G15" s="44"/>
      <c r="H15" s="45">
        <f>IFERROR(VLOOKUP($C15,List!$B$6:$D$25,2,FALSE)-J15,0)</f>
        <v>0</v>
      </c>
      <c r="I15" s="45">
        <f>IFERROR(VLOOKUP($C15,List!$B$6:$D$25,3,FALSE),0)</f>
        <v>0</v>
      </c>
      <c r="J15" s="45">
        <f>IF(G15="Y",VLOOKUP($C15,List!$B$6:$G$25,6,FALSE),0)</f>
        <v>0</v>
      </c>
    </row>
    <row r="16" spans="2:10" ht="42.6" customHeight="1" x14ac:dyDescent="0.2">
      <c r="B16" s="41"/>
      <c r="C16" s="42"/>
      <c r="D16" s="43"/>
      <c r="E16" s="43"/>
      <c r="F16" s="43"/>
      <c r="G16" s="44"/>
      <c r="H16" s="45">
        <f>IFERROR(VLOOKUP($C16,List!$B$6:$D$25,2,FALSE)-J16,0)</f>
        <v>0</v>
      </c>
      <c r="I16" s="45">
        <f>IFERROR(VLOOKUP($C16,List!$B$6:$D$25,3,FALSE),0)</f>
        <v>0</v>
      </c>
      <c r="J16" s="45">
        <f>IF(G16="Y",VLOOKUP($C16,List!$B$6:$G$25,6,FALSE),0)</f>
        <v>0</v>
      </c>
    </row>
    <row r="17" spans="2:10" ht="42.6" customHeight="1" x14ac:dyDescent="0.2">
      <c r="B17" s="41"/>
      <c r="C17" s="42"/>
      <c r="D17" s="43"/>
      <c r="E17" s="43"/>
      <c r="F17" s="43"/>
      <c r="G17" s="44"/>
      <c r="H17" s="45">
        <f>IFERROR(VLOOKUP($C17,List!$B$6:$D$25,2,FALSE)-J17,0)</f>
        <v>0</v>
      </c>
      <c r="I17" s="45">
        <f>IFERROR(VLOOKUP($C17,List!$B$6:$D$25,3,FALSE),0)</f>
        <v>0</v>
      </c>
      <c r="J17" s="45">
        <f>IF(G17="Y",VLOOKUP($C17,List!$B$6:$G$25,6,FALSE),0)</f>
        <v>0</v>
      </c>
    </row>
    <row r="18" spans="2:10" ht="42.6" customHeight="1" x14ac:dyDescent="0.2">
      <c r="B18" s="41"/>
      <c r="C18" s="42"/>
      <c r="D18" s="43"/>
      <c r="E18" s="43"/>
      <c r="F18" s="43"/>
      <c r="G18" s="44"/>
      <c r="H18" s="45">
        <f>IFERROR(VLOOKUP($C18,List!$B$6:$D$25,2,FALSE)-J18,0)</f>
        <v>0</v>
      </c>
      <c r="I18" s="45">
        <f>IFERROR(VLOOKUP($C18,List!$B$6:$D$25,3,FALSE),0)</f>
        <v>0</v>
      </c>
      <c r="J18" s="45">
        <f>IF(G18="Y",VLOOKUP($C18,List!$B$6:$G$25,6,FALSE),0)</f>
        <v>0</v>
      </c>
    </row>
    <row r="19" spans="2:10" ht="42.6" customHeight="1" x14ac:dyDescent="0.2">
      <c r="B19" s="41"/>
      <c r="C19" s="42"/>
      <c r="D19" s="43"/>
      <c r="E19" s="43"/>
      <c r="F19" s="43"/>
      <c r="G19" s="44"/>
      <c r="H19" s="45">
        <f>IFERROR(VLOOKUP($C19,List!$B$6:$D$25,2,FALSE)-J19,0)</f>
        <v>0</v>
      </c>
      <c r="I19" s="45">
        <f>IFERROR(VLOOKUP($C19,List!$B$6:$D$25,3,FALSE),0)</f>
        <v>0</v>
      </c>
      <c r="J19" s="45">
        <f>IF(G19="Y",VLOOKUP($C19,List!$B$6:$G$25,6,FALSE),0)</f>
        <v>0</v>
      </c>
    </row>
    <row r="20" spans="2:10" ht="42.6" customHeight="1" x14ac:dyDescent="0.2">
      <c r="B20" s="41"/>
      <c r="C20" s="42"/>
      <c r="D20" s="43"/>
      <c r="E20" s="43"/>
      <c r="F20" s="43"/>
      <c r="G20" s="44"/>
      <c r="H20" s="45">
        <f>IFERROR(VLOOKUP($C20,List!$B$6:$D$25,2,FALSE)-J20,0)</f>
        <v>0</v>
      </c>
      <c r="I20" s="45">
        <f>IFERROR(VLOOKUP($C20,List!$B$6:$D$25,3,FALSE),0)</f>
        <v>0</v>
      </c>
      <c r="J20" s="45">
        <f>IF(G20="Y",VLOOKUP($C20,List!$B$6:$G$25,6,FALSE),0)</f>
        <v>0</v>
      </c>
    </row>
    <row r="21" spans="2:10" ht="42.6" customHeight="1" x14ac:dyDescent="0.2">
      <c r="B21" s="41"/>
      <c r="C21" s="42"/>
      <c r="D21" s="43"/>
      <c r="E21" s="43"/>
      <c r="F21" s="43"/>
      <c r="G21" s="44"/>
      <c r="H21" s="45">
        <f>IFERROR(VLOOKUP($C21,List!$B$6:$D$25,2,FALSE)-J21,0)</f>
        <v>0</v>
      </c>
      <c r="I21" s="45">
        <f>IFERROR(VLOOKUP($C21,List!$B$6:$D$25,3,FALSE),0)</f>
        <v>0</v>
      </c>
      <c r="J21" s="45">
        <f>IF(G21="Y",VLOOKUP($C21,List!$B$6:$G$25,6,FALSE),0)</f>
        <v>0</v>
      </c>
    </row>
    <row r="22" spans="2:10" ht="42.6" customHeight="1" x14ac:dyDescent="0.2">
      <c r="B22" s="41"/>
      <c r="C22" s="42"/>
      <c r="D22" s="43"/>
      <c r="E22" s="43"/>
      <c r="F22" s="43"/>
      <c r="G22" s="44"/>
      <c r="H22" s="45">
        <f>IFERROR(VLOOKUP($C22,List!$B$6:$D$25,2,FALSE)-J22,0)</f>
        <v>0</v>
      </c>
      <c r="I22" s="45">
        <f>IFERROR(VLOOKUP($C22,List!$B$6:$D$25,3,FALSE),0)</f>
        <v>0</v>
      </c>
      <c r="J22" s="45">
        <f>IF(G22="Y",VLOOKUP($C22,List!$B$6:$G$25,6,FALSE),0)</f>
        <v>0</v>
      </c>
    </row>
    <row r="23" spans="2:10" ht="42.6" customHeight="1" x14ac:dyDescent="0.2">
      <c r="B23" s="41"/>
      <c r="C23" s="42"/>
      <c r="D23" s="43"/>
      <c r="E23" s="43"/>
      <c r="F23" s="43"/>
      <c r="G23" s="44"/>
      <c r="H23" s="45">
        <f>IFERROR(VLOOKUP($C23,List!$B$6:$D$25,2,FALSE)-J23,0)</f>
        <v>0</v>
      </c>
      <c r="I23" s="45">
        <f>IFERROR(VLOOKUP($C23,List!$B$6:$D$25,3,FALSE),0)</f>
        <v>0</v>
      </c>
      <c r="J23" s="45">
        <f>IF(G23="Y",VLOOKUP($C23,List!$B$6:$G$25,6,FALSE),0)</f>
        <v>0</v>
      </c>
    </row>
    <row r="24" spans="2:10" ht="42.6" customHeight="1" x14ac:dyDescent="0.2">
      <c r="B24" s="41"/>
      <c r="C24" s="42"/>
      <c r="D24" s="43"/>
      <c r="E24" s="43"/>
      <c r="F24" s="43"/>
      <c r="G24" s="44"/>
      <c r="H24" s="45">
        <f>IFERROR(VLOOKUP($C24,List!$B$6:$D$25,2,FALSE)-J24,0)</f>
        <v>0</v>
      </c>
      <c r="I24" s="45">
        <f>IFERROR(VLOOKUP($C24,List!$B$6:$D$25,3,FALSE),0)</f>
        <v>0</v>
      </c>
      <c r="J24" s="45">
        <f>IF(G24="Y",VLOOKUP($C24,List!$B$6:$G$25,6,FALSE),0)</f>
        <v>0</v>
      </c>
    </row>
    <row r="25" spans="2:10" ht="42.6" customHeight="1" x14ac:dyDescent="0.2">
      <c r="B25" s="41"/>
      <c r="C25" s="42"/>
      <c r="D25" s="43"/>
      <c r="E25" s="43"/>
      <c r="F25" s="43"/>
      <c r="G25" s="44"/>
      <c r="H25" s="45">
        <f>IFERROR(VLOOKUP($C25,List!$B$6:$D$25,2,FALSE)-J25,0)</f>
        <v>0</v>
      </c>
      <c r="I25" s="45">
        <f>IFERROR(VLOOKUP($C25,List!$B$6:$D$25,3,FALSE),0)</f>
        <v>0</v>
      </c>
      <c r="J25" s="45">
        <f>IF(G25="Y",VLOOKUP($C25,List!$B$6:$G$25,6,FALSE),0)</f>
        <v>0</v>
      </c>
    </row>
    <row r="26" spans="2:10" ht="42.6" customHeight="1" x14ac:dyDescent="0.2">
      <c r="B26" s="41"/>
      <c r="C26" s="42"/>
      <c r="D26" s="43"/>
      <c r="E26" s="43"/>
      <c r="F26" s="43"/>
      <c r="G26" s="44"/>
      <c r="H26" s="45">
        <f>IFERROR(VLOOKUP($C26,List!$B$6:$D$25,2,FALSE)-J26,0)</f>
        <v>0</v>
      </c>
      <c r="I26" s="45">
        <f>IFERROR(VLOOKUP($C26,List!$B$6:$D$25,3,FALSE),0)</f>
        <v>0</v>
      </c>
      <c r="J26" s="45">
        <f>IF(G26="Y",VLOOKUP($C26,List!$B$6:$G$25,6,FALSE),0)</f>
        <v>0</v>
      </c>
    </row>
    <row r="27" spans="2:10" ht="42.6" customHeight="1" x14ac:dyDescent="0.2">
      <c r="B27" s="41"/>
      <c r="C27" s="42"/>
      <c r="D27" s="43"/>
      <c r="E27" s="43"/>
      <c r="F27" s="43"/>
      <c r="G27" s="44"/>
      <c r="H27" s="45">
        <f>IFERROR(VLOOKUP($C27,List!$B$6:$D$25,2,FALSE)-J27,0)</f>
        <v>0</v>
      </c>
      <c r="I27" s="45">
        <f>IFERROR(VLOOKUP($C27,List!$B$6:$D$25,3,FALSE),0)</f>
        <v>0</v>
      </c>
      <c r="J27" s="45">
        <f>IF(G27="Y",VLOOKUP($C27,List!$B$6:$G$25,6,FALSE),0)</f>
        <v>0</v>
      </c>
    </row>
    <row r="28" spans="2:10" ht="42.6" customHeight="1" x14ac:dyDescent="0.2">
      <c r="B28" s="41"/>
      <c r="C28" s="42"/>
      <c r="D28" s="43"/>
      <c r="E28" s="43"/>
      <c r="F28" s="43"/>
      <c r="G28" s="44"/>
      <c r="H28" s="45">
        <f>IFERROR(VLOOKUP($C28,List!$B$6:$D$25,2,FALSE)-J28,0)</f>
        <v>0</v>
      </c>
      <c r="I28" s="45">
        <f>IFERROR(VLOOKUP($C28,List!$B$6:$D$25,3,FALSE),0)</f>
        <v>0</v>
      </c>
      <c r="J28" s="45">
        <f>IF(G28="Y",VLOOKUP($C28,List!$B$6:$G$25,6,FALSE),0)</f>
        <v>0</v>
      </c>
    </row>
    <row r="29" spans="2:10" ht="42.6" customHeight="1" x14ac:dyDescent="0.2">
      <c r="B29" s="41"/>
      <c r="C29" s="42"/>
      <c r="D29" s="43"/>
      <c r="E29" s="43"/>
      <c r="F29" s="43"/>
      <c r="G29" s="44"/>
      <c r="H29" s="45">
        <f>IFERROR(VLOOKUP($C29,List!$B$6:$D$25,2,FALSE)-J29,0)</f>
        <v>0</v>
      </c>
      <c r="I29" s="45">
        <f>IFERROR(VLOOKUP($C29,List!$B$6:$D$25,3,FALSE),0)</f>
        <v>0</v>
      </c>
      <c r="J29" s="45">
        <f>IF(G29="Y",VLOOKUP($C29,List!$B$6:$G$25,6,FALSE),0)</f>
        <v>0</v>
      </c>
    </row>
    <row r="30" spans="2:10" ht="42.6" customHeight="1" x14ac:dyDescent="0.2">
      <c r="B30" s="41"/>
      <c r="C30" s="42"/>
      <c r="D30" s="43"/>
      <c r="E30" s="43"/>
      <c r="F30" s="43"/>
      <c r="G30" s="44"/>
      <c r="H30" s="45">
        <f>IFERROR(VLOOKUP($C30,List!$B$6:$D$25,2,FALSE)-J30,0)</f>
        <v>0</v>
      </c>
      <c r="I30" s="45">
        <f>IFERROR(VLOOKUP($C30,List!$B$6:$D$25,3,FALSE),0)</f>
        <v>0</v>
      </c>
      <c r="J30" s="45">
        <f>IF(G30="Y",VLOOKUP($C30,List!$B$6:$G$25,6,FALSE),0)</f>
        <v>0</v>
      </c>
    </row>
    <row r="31" spans="2:10" ht="42.6" customHeight="1" x14ac:dyDescent="0.2">
      <c r="B31" s="41"/>
      <c r="C31" s="42"/>
      <c r="D31" s="43"/>
      <c r="E31" s="43"/>
      <c r="F31" s="43"/>
      <c r="G31" s="44"/>
      <c r="H31" s="45">
        <f>IFERROR(VLOOKUP($C31,List!$B$6:$D$25,2,FALSE)-J31,0)</f>
        <v>0</v>
      </c>
      <c r="I31" s="45">
        <f>IFERROR(VLOOKUP($C31,List!$B$6:$D$25,3,FALSE),0)</f>
        <v>0</v>
      </c>
      <c r="J31" s="45">
        <f>IF(G31="Y",VLOOKUP($C31,List!$B$6:$G$25,6,FALSE),0)</f>
        <v>0</v>
      </c>
    </row>
    <row r="32" spans="2:10" ht="42.6" customHeight="1" x14ac:dyDescent="0.2">
      <c r="B32" s="41"/>
      <c r="C32" s="42"/>
      <c r="D32" s="43"/>
      <c r="E32" s="43"/>
      <c r="F32" s="43"/>
      <c r="G32" s="44"/>
      <c r="H32" s="45">
        <f>IFERROR(VLOOKUP($C32,List!$B$6:$D$25,2,FALSE)-J32,0)</f>
        <v>0</v>
      </c>
      <c r="I32" s="45">
        <f>IFERROR(VLOOKUP($C32,List!$B$6:$D$25,3,FALSE),0)</f>
        <v>0</v>
      </c>
      <c r="J32" s="45">
        <f>IF(G32="Y",VLOOKUP($C32,List!$B$6:$G$25,6,FALSE),0)</f>
        <v>0</v>
      </c>
    </row>
    <row r="33" spans="2:10" ht="42.6" customHeight="1" x14ac:dyDescent="0.2">
      <c r="B33" s="41"/>
      <c r="C33" s="42"/>
      <c r="D33" s="43"/>
      <c r="E33" s="43"/>
      <c r="F33" s="43"/>
      <c r="G33" s="44"/>
      <c r="H33" s="45">
        <f>IFERROR(VLOOKUP($C33,List!$B$6:$D$25,2,FALSE)-J33,0)</f>
        <v>0</v>
      </c>
      <c r="I33" s="45">
        <f>IFERROR(VLOOKUP($C33,List!$B$6:$D$25,3,FALSE),0)</f>
        <v>0</v>
      </c>
      <c r="J33" s="45">
        <f>IF(G33="Y",VLOOKUP($C33,List!$B$6:$G$25,6,FALSE),0)</f>
        <v>0</v>
      </c>
    </row>
    <row r="34" spans="2:10" ht="42.6" customHeight="1" x14ac:dyDescent="0.2">
      <c r="B34" s="41"/>
      <c r="C34" s="42"/>
      <c r="D34" s="43"/>
      <c r="E34" s="43"/>
      <c r="F34" s="43"/>
      <c r="G34" s="44"/>
      <c r="H34" s="45">
        <f>IFERROR(VLOOKUP($C34,List!$B$6:$D$25,2,FALSE)-J34,0)</f>
        <v>0</v>
      </c>
      <c r="I34" s="45">
        <f>IFERROR(VLOOKUP($C34,List!$B$6:$D$25,3,FALSE),0)</f>
        <v>0</v>
      </c>
      <c r="J34" s="45">
        <f>IF(G34="Y",VLOOKUP($C34,List!$B$6:$G$25,6,FALSE),0)</f>
        <v>0</v>
      </c>
    </row>
    <row r="35" spans="2:10" ht="42.6" customHeight="1" thickBot="1" x14ac:dyDescent="0.25">
      <c r="B35" s="41"/>
      <c r="C35" s="42"/>
      <c r="D35" s="43"/>
      <c r="E35" s="43"/>
      <c r="F35" s="43"/>
      <c r="G35" s="44"/>
      <c r="H35" s="45">
        <f>IFERROR(VLOOKUP($C35,List!$B$6:$D$25,2,FALSE)-J35,0)</f>
        <v>0</v>
      </c>
      <c r="I35" s="45">
        <f>IFERROR(VLOOKUP($C35,List!$B$6:$D$25,3,FALSE),0)</f>
        <v>0</v>
      </c>
      <c r="J35" s="45">
        <f>IF(G35="Y",VLOOKUP($C35,List!$B$6:$G$25,6,FALSE),0)</f>
        <v>0</v>
      </c>
    </row>
    <row r="36" spans="2:10" ht="26.1" customHeight="1" x14ac:dyDescent="0.35">
      <c r="B36" s="63" t="s">
        <v>3</v>
      </c>
      <c r="C36" s="63"/>
      <c r="D36" s="63"/>
      <c r="E36" s="46"/>
      <c r="F36" s="57" t="s">
        <v>6</v>
      </c>
      <c r="G36" s="47"/>
      <c r="H36" s="73">
        <f>SUM(H12:H35)</f>
        <v>0</v>
      </c>
      <c r="I36" s="65">
        <f>SUM(I12:I35)</f>
        <v>0</v>
      </c>
      <c r="J36" s="61">
        <f>SUM(J12:J35)</f>
        <v>0</v>
      </c>
    </row>
    <row r="37" spans="2:10" ht="15" customHeight="1" thickBot="1" x14ac:dyDescent="0.4">
      <c r="B37" s="64" t="s">
        <v>5</v>
      </c>
      <c r="C37" s="64"/>
      <c r="D37" s="64"/>
      <c r="E37" s="46"/>
      <c r="F37" s="75" t="s">
        <v>13</v>
      </c>
      <c r="G37" s="48"/>
      <c r="H37" s="74"/>
      <c r="I37" s="66"/>
      <c r="J37" s="62"/>
    </row>
    <row r="38" spans="2:10" ht="24.95" customHeight="1" x14ac:dyDescent="0.2">
      <c r="B38" s="64"/>
      <c r="C38" s="64"/>
      <c r="D38" s="64"/>
      <c r="E38" s="51"/>
      <c r="F38" s="75"/>
      <c r="G38" s="49"/>
      <c r="H38" s="56"/>
      <c r="I38" s="50"/>
      <c r="J38" s="50"/>
    </row>
    <row r="39" spans="2:10" ht="35.1" customHeight="1" x14ac:dyDescent="0.35">
      <c r="B39" s="72" t="s">
        <v>64</v>
      </c>
      <c r="C39" s="69"/>
      <c r="D39" s="69"/>
      <c r="E39" s="52"/>
      <c r="F39" s="75"/>
      <c r="G39" s="30"/>
      <c r="I39" s="16"/>
      <c r="J39" s="7"/>
    </row>
    <row r="40" spans="2:10" ht="18" customHeight="1" x14ac:dyDescent="0.25">
      <c r="B40" s="72"/>
      <c r="C40" s="69"/>
      <c r="D40" s="69"/>
      <c r="E40" s="53"/>
      <c r="F40" s="75" t="s">
        <v>12</v>
      </c>
      <c r="G40" s="30"/>
    </row>
    <row r="41" spans="2:10" ht="51.95" customHeight="1" x14ac:dyDescent="0.2">
      <c r="B41" s="58" t="s">
        <v>65</v>
      </c>
      <c r="C41" s="70"/>
      <c r="D41" s="70"/>
      <c r="E41" s="54"/>
      <c r="F41" s="75"/>
      <c r="G41" s="30"/>
    </row>
    <row r="42" spans="2:10" ht="45" customHeight="1" x14ac:dyDescent="0.2">
      <c r="B42" s="59" t="s">
        <v>0</v>
      </c>
      <c r="C42" s="71"/>
      <c r="D42" s="71"/>
      <c r="E42" s="55"/>
      <c r="F42" s="76" t="s">
        <v>66</v>
      </c>
      <c r="G42" s="76"/>
    </row>
    <row r="43" spans="2:10" ht="15.95" customHeight="1" x14ac:dyDescent="0.3">
      <c r="B43" s="14"/>
      <c r="J43" s="8"/>
    </row>
    <row r="44" spans="2:10" x14ac:dyDescent="0.2">
      <c r="B44" s="15"/>
    </row>
    <row r="45" spans="2:10" x14ac:dyDescent="0.2">
      <c r="B45" s="15"/>
    </row>
    <row r="46" spans="2:10" x14ac:dyDescent="0.2">
      <c r="B46" s="15"/>
    </row>
    <row r="47" spans="2:10" x14ac:dyDescent="0.2">
      <c r="B47" s="15"/>
    </row>
  </sheetData>
  <mergeCells count="25">
    <mergeCell ref="E6:G6"/>
    <mergeCell ref="C39:D40"/>
    <mergeCell ref="C41:D41"/>
    <mergeCell ref="C42:D42"/>
    <mergeCell ref="E7:G7"/>
    <mergeCell ref="B39:B40"/>
    <mergeCell ref="F37:F39"/>
    <mergeCell ref="F40:F41"/>
    <mergeCell ref="F42:G42"/>
    <mergeCell ref="B2:E2"/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3:G3"/>
    <mergeCell ref="E4:G4"/>
    <mergeCell ref="H36:H37"/>
    <mergeCell ref="E5:G5"/>
  </mergeCells>
  <dataValidations xWindow="125" yWindow="582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ageMargins left="0.23622047244094491" right="0.23622047244094491" top="0.82677165354330717" bottom="0.23622047244094491" header="0.19685039370078741" footer="0.15748031496062992"/>
  <pageSetup paperSize="9" scale="45" fitToHeight="0" orientation="portrait" r:id="rId1"/>
  <headerFooter alignWithMargins="0">
    <oddHeader>&amp;L&amp;"Calibri,Bold"&amp;26&amp;K05-011RECORD OF FEE INCOME
Parochial Fees&amp;C&amp;"Calibri,Bold"&amp;48&amp;U&amp;K05-020 2023&amp;R&amp;G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125" yWindow="582" count="3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List!$B$6:$B$25</xm:f>
          </x14:formula1>
          <xm:sqref>C13:C35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E329B1EF-4FBC-4B5C-A459-857320C45986}">
          <x14:formula1>
            <xm:f>List!$B$6:$B$45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zoomScaleNormal="100" workbookViewId="0">
      <pane xSplit="1" ySplit="5" topLeftCell="B6" activePane="bottomRight" state="frozen"/>
      <selection activeCell="E14" sqref="E14"/>
      <selection pane="topRight" activeCell="E14" sqref="E14"/>
      <selection pane="bottomLeft" activeCell="E14" sqref="E14"/>
      <selection pane="bottomRight" activeCell="B30" sqref="B30"/>
    </sheetView>
  </sheetViews>
  <sheetFormatPr defaultRowHeight="15" x14ac:dyDescent="0.25"/>
  <cols>
    <col min="1" max="1" width="76" style="17" bestFit="1" customWidth="1"/>
    <col min="2" max="4" width="9.140625" style="17"/>
    <col min="5" max="5" width="6" style="17" customWidth="1"/>
    <col min="6" max="6" width="13.28515625" style="17" customWidth="1"/>
    <col min="7" max="7" width="17.28515625" style="17" bestFit="1" customWidth="1"/>
    <col min="8" max="8" width="4.42578125" style="17" customWidth="1"/>
    <col min="9" max="16384" width="9.140625" style="17"/>
  </cols>
  <sheetData>
    <row r="1" spans="1:7" x14ac:dyDescent="0.25">
      <c r="A1" s="27" t="s">
        <v>70</v>
      </c>
    </row>
    <row r="2" spans="1:7" x14ac:dyDescent="0.25">
      <c r="C2" s="28"/>
      <c r="D2" s="28"/>
      <c r="F2" s="77" t="s">
        <v>55</v>
      </c>
      <c r="G2" s="77"/>
    </row>
    <row r="3" spans="1:7" x14ac:dyDescent="0.25">
      <c r="C3" s="28"/>
      <c r="D3" s="28"/>
      <c r="F3" s="78" t="s">
        <v>56</v>
      </c>
      <c r="G3" s="78"/>
    </row>
    <row r="4" spans="1:7" x14ac:dyDescent="0.25">
      <c r="C4" s="28"/>
      <c r="D4" s="28"/>
      <c r="F4" s="78" t="s">
        <v>57</v>
      </c>
      <c r="G4" s="78"/>
    </row>
    <row r="5" spans="1:7" x14ac:dyDescent="0.25">
      <c r="B5" s="33" t="s">
        <v>58</v>
      </c>
      <c r="C5" s="33" t="s">
        <v>35</v>
      </c>
      <c r="D5" s="33" t="s">
        <v>34</v>
      </c>
      <c r="F5" s="33" t="s">
        <v>35</v>
      </c>
      <c r="G5" s="34" t="s">
        <v>36</v>
      </c>
    </row>
    <row r="6" spans="1:7" x14ac:dyDescent="0.25">
      <c r="A6" s="17" t="s">
        <v>54</v>
      </c>
      <c r="B6" s="37" t="s">
        <v>14</v>
      </c>
      <c r="C6" s="38">
        <v>216</v>
      </c>
      <c r="D6" s="39">
        <v>288</v>
      </c>
      <c r="E6" s="21">
        <f>+C6+D6</f>
        <v>504</v>
      </c>
      <c r="F6" s="35">
        <v>64</v>
      </c>
      <c r="G6" s="36">
        <v>152</v>
      </c>
    </row>
    <row r="7" spans="1:7" x14ac:dyDescent="0.25">
      <c r="A7" s="17" t="s">
        <v>60</v>
      </c>
      <c r="B7" s="18" t="s">
        <v>15</v>
      </c>
      <c r="C7" s="20">
        <v>112</v>
      </c>
      <c r="D7" s="19">
        <v>104</v>
      </c>
      <c r="E7" s="21">
        <f>+C7+D7</f>
        <v>216</v>
      </c>
      <c r="F7" s="22">
        <v>33</v>
      </c>
      <c r="G7" s="23">
        <v>79</v>
      </c>
    </row>
    <row r="8" spans="1:7" x14ac:dyDescent="0.25">
      <c r="A8" s="17" t="s">
        <v>37</v>
      </c>
      <c r="B8" s="18" t="s">
        <v>16</v>
      </c>
      <c r="C8" s="20">
        <v>112</v>
      </c>
      <c r="D8" s="19">
        <v>104</v>
      </c>
      <c r="E8" s="21">
        <f t="shared" ref="E8:E10" si="0">+C8+D8</f>
        <v>216</v>
      </c>
      <c r="F8" s="22">
        <v>33</v>
      </c>
      <c r="G8" s="23">
        <v>79</v>
      </c>
    </row>
    <row r="9" spans="1:7" x14ac:dyDescent="0.25">
      <c r="A9" s="17" t="s">
        <v>38</v>
      </c>
      <c r="B9" s="18" t="s">
        <v>17</v>
      </c>
      <c r="C9" s="20">
        <v>101</v>
      </c>
      <c r="D9" s="19">
        <v>348</v>
      </c>
      <c r="E9" s="21">
        <f t="shared" si="0"/>
        <v>449</v>
      </c>
      <c r="F9" s="22">
        <v>22</v>
      </c>
      <c r="G9" s="23">
        <v>79</v>
      </c>
    </row>
    <row r="10" spans="1:7" ht="30" x14ac:dyDescent="0.25">
      <c r="A10" s="29" t="s">
        <v>39</v>
      </c>
      <c r="B10" s="18" t="s">
        <v>31</v>
      </c>
      <c r="C10" s="20">
        <v>111</v>
      </c>
      <c r="D10" s="19">
        <v>141</v>
      </c>
      <c r="E10" s="21">
        <f t="shared" si="0"/>
        <v>252</v>
      </c>
      <c r="F10" s="22">
        <v>32</v>
      </c>
      <c r="G10" s="23">
        <v>79</v>
      </c>
    </row>
    <row r="11" spans="1:7" ht="30" x14ac:dyDescent="0.25">
      <c r="A11" s="29" t="s">
        <v>40</v>
      </c>
      <c r="B11" s="18" t="s">
        <v>18</v>
      </c>
      <c r="C11" s="20">
        <v>11</v>
      </c>
      <c r="D11" s="19">
        <v>337</v>
      </c>
      <c r="E11" s="21">
        <f>+C11+D11</f>
        <v>348</v>
      </c>
      <c r="F11" s="22">
        <v>0</v>
      </c>
      <c r="G11" s="23">
        <v>11</v>
      </c>
    </row>
    <row r="12" spans="1:7" ht="30" x14ac:dyDescent="0.25">
      <c r="A12" s="29" t="s">
        <v>41</v>
      </c>
      <c r="B12" s="18" t="s">
        <v>19</v>
      </c>
      <c r="C12" s="20">
        <v>11</v>
      </c>
      <c r="D12" s="19">
        <v>137</v>
      </c>
      <c r="E12" s="21">
        <f>+C12+D12</f>
        <v>148</v>
      </c>
      <c r="F12" s="22">
        <v>0</v>
      </c>
      <c r="G12" s="23">
        <v>11</v>
      </c>
    </row>
    <row r="13" spans="1:7" ht="30" x14ac:dyDescent="0.25">
      <c r="A13" s="29" t="s">
        <v>42</v>
      </c>
      <c r="B13" s="18" t="s">
        <v>20</v>
      </c>
      <c r="C13" s="20">
        <v>32</v>
      </c>
      <c r="D13" s="19">
        <v>0</v>
      </c>
      <c r="E13" s="21">
        <f>+C13+D13</f>
        <v>32</v>
      </c>
      <c r="F13" s="22">
        <v>11</v>
      </c>
      <c r="G13" s="23">
        <v>21</v>
      </c>
    </row>
    <row r="14" spans="1:7" x14ac:dyDescent="0.25">
      <c r="A14" s="17" t="s">
        <v>43</v>
      </c>
      <c r="B14" s="18" t="s">
        <v>21</v>
      </c>
      <c r="C14" s="20">
        <v>30</v>
      </c>
      <c r="D14" s="19">
        <v>348</v>
      </c>
      <c r="E14" s="21">
        <f t="shared" ref="E14:E15" si="1">+C14+D14</f>
        <v>378</v>
      </c>
      <c r="F14" s="22">
        <v>0</v>
      </c>
      <c r="G14" s="23">
        <v>30</v>
      </c>
    </row>
    <row r="15" spans="1:7" ht="30" x14ac:dyDescent="0.25">
      <c r="A15" s="29" t="s">
        <v>44</v>
      </c>
      <c r="B15" s="18" t="s">
        <v>22</v>
      </c>
      <c r="C15" s="20">
        <v>40</v>
      </c>
      <c r="D15" s="19">
        <v>141</v>
      </c>
      <c r="E15" s="21">
        <f t="shared" si="1"/>
        <v>181</v>
      </c>
      <c r="F15" s="22">
        <v>10</v>
      </c>
      <c r="G15" s="23">
        <v>30</v>
      </c>
    </row>
    <row r="16" spans="1:7" ht="30" x14ac:dyDescent="0.25">
      <c r="A16" s="29" t="s">
        <v>45</v>
      </c>
      <c r="B16" s="18" t="s">
        <v>23</v>
      </c>
      <c r="C16" s="20">
        <v>60</v>
      </c>
      <c r="D16" s="19">
        <v>18</v>
      </c>
      <c r="E16" s="21">
        <f>+C16+D16</f>
        <v>78</v>
      </c>
      <c r="F16" s="22">
        <v>19</v>
      </c>
      <c r="G16" s="23">
        <v>41</v>
      </c>
    </row>
    <row r="17" spans="1:7" x14ac:dyDescent="0.25">
      <c r="A17" s="17" t="s">
        <v>46</v>
      </c>
      <c r="B17" s="18" t="s">
        <v>24</v>
      </c>
      <c r="C17" s="20">
        <v>30</v>
      </c>
      <c r="D17" s="19">
        <v>348</v>
      </c>
      <c r="E17" s="21">
        <f>+C17+D17</f>
        <v>378</v>
      </c>
      <c r="F17" s="25">
        <v>0</v>
      </c>
      <c r="G17" s="24">
        <v>30</v>
      </c>
    </row>
    <row r="18" spans="1:7" ht="30" x14ac:dyDescent="0.25">
      <c r="A18" s="29" t="s">
        <v>47</v>
      </c>
      <c r="B18" s="18" t="s">
        <v>30</v>
      </c>
      <c r="C18" s="20">
        <v>40</v>
      </c>
      <c r="D18" s="19">
        <v>141</v>
      </c>
      <c r="E18" s="21">
        <f t="shared" ref="E18:E19" si="2">+C18+D18</f>
        <v>181</v>
      </c>
      <c r="F18" s="25">
        <v>10</v>
      </c>
      <c r="G18" s="24">
        <v>30</v>
      </c>
    </row>
    <row r="19" spans="1:7" ht="30" x14ac:dyDescent="0.25">
      <c r="A19" s="29" t="s">
        <v>48</v>
      </c>
      <c r="B19" s="18" t="s">
        <v>25</v>
      </c>
      <c r="C19" s="20">
        <v>182</v>
      </c>
      <c r="D19" s="19">
        <v>34</v>
      </c>
      <c r="E19" s="21">
        <f t="shared" si="2"/>
        <v>216</v>
      </c>
      <c r="F19" s="22">
        <v>60</v>
      </c>
      <c r="G19" s="23">
        <v>122</v>
      </c>
    </row>
    <row r="20" spans="1:7" x14ac:dyDescent="0.25">
      <c r="A20" s="17" t="s">
        <v>49</v>
      </c>
      <c r="B20" s="18" t="s">
        <v>26</v>
      </c>
      <c r="C20" s="20">
        <v>32</v>
      </c>
      <c r="D20" s="19">
        <v>0</v>
      </c>
      <c r="E20" s="21">
        <f>+C20+D20</f>
        <v>32</v>
      </c>
      <c r="F20" s="22">
        <v>11</v>
      </c>
      <c r="G20" s="23">
        <v>21</v>
      </c>
    </row>
    <row r="21" spans="1:7" ht="30" x14ac:dyDescent="0.25">
      <c r="A21" s="40" t="s">
        <v>59</v>
      </c>
      <c r="B21" s="18" t="s">
        <v>33</v>
      </c>
      <c r="C21" s="20">
        <v>32</v>
      </c>
      <c r="D21" s="26">
        <v>0</v>
      </c>
      <c r="E21" s="21">
        <f t="shared" ref="E21:E25" si="3">+C21+D21</f>
        <v>32</v>
      </c>
      <c r="F21" s="22">
        <v>11</v>
      </c>
      <c r="G21" s="23">
        <v>21</v>
      </c>
    </row>
    <row r="22" spans="1:7" x14ac:dyDescent="0.25">
      <c r="A22" s="17" t="s">
        <v>50</v>
      </c>
      <c r="B22" s="18" t="s">
        <v>27</v>
      </c>
      <c r="C22" s="20">
        <v>13</v>
      </c>
      <c r="D22" s="19">
        <v>38</v>
      </c>
      <c r="E22" s="21">
        <f t="shared" si="3"/>
        <v>51</v>
      </c>
      <c r="F22" s="20">
        <v>13</v>
      </c>
      <c r="G22" s="19">
        <v>0</v>
      </c>
    </row>
    <row r="23" spans="1:7" ht="30" x14ac:dyDescent="0.25">
      <c r="A23" s="29" t="s">
        <v>51</v>
      </c>
      <c r="B23" s="18" t="s">
        <v>28</v>
      </c>
      <c r="C23" s="20">
        <v>12</v>
      </c>
      <c r="D23" s="19">
        <v>71</v>
      </c>
      <c r="E23" s="21">
        <f t="shared" si="3"/>
        <v>83</v>
      </c>
      <c r="F23" s="20">
        <v>12</v>
      </c>
      <c r="G23" s="19">
        <v>0</v>
      </c>
    </row>
    <row r="24" spans="1:7" x14ac:dyDescent="0.25">
      <c r="A24" s="17" t="s">
        <v>52</v>
      </c>
      <c r="B24" s="18" t="s">
        <v>29</v>
      </c>
      <c r="C24" s="20">
        <v>9</v>
      </c>
      <c r="D24" s="19">
        <v>149</v>
      </c>
      <c r="E24" s="21">
        <f t="shared" si="3"/>
        <v>158</v>
      </c>
      <c r="F24" s="20">
        <v>9</v>
      </c>
      <c r="G24" s="19">
        <v>0</v>
      </c>
    </row>
    <row r="25" spans="1:7" x14ac:dyDescent="0.25">
      <c r="A25" s="17" t="s">
        <v>53</v>
      </c>
      <c r="B25" s="18" t="s">
        <v>32</v>
      </c>
      <c r="C25" s="20">
        <v>15</v>
      </c>
      <c r="D25" s="19">
        <v>18</v>
      </c>
      <c r="E25" s="21">
        <f t="shared" si="3"/>
        <v>33</v>
      </c>
      <c r="F25" s="20">
        <v>15</v>
      </c>
      <c r="G25" s="19">
        <v>0</v>
      </c>
    </row>
    <row r="26" spans="1:7" x14ac:dyDescent="0.25">
      <c r="A26" s="17" t="s">
        <v>54</v>
      </c>
      <c r="B26" s="37" t="s">
        <v>71</v>
      </c>
      <c r="C26" s="38">
        <v>240</v>
      </c>
      <c r="D26" s="39">
        <v>288</v>
      </c>
      <c r="E26" s="21">
        <f>+C26+D26</f>
        <v>528</v>
      </c>
      <c r="F26" s="35">
        <v>80</v>
      </c>
      <c r="G26" s="36">
        <v>160</v>
      </c>
    </row>
    <row r="27" spans="1:7" x14ac:dyDescent="0.25">
      <c r="A27" s="17" t="s">
        <v>60</v>
      </c>
      <c r="B27" s="18" t="s">
        <v>72</v>
      </c>
      <c r="C27" s="20">
        <v>124</v>
      </c>
      <c r="D27" s="19">
        <v>104</v>
      </c>
      <c r="E27" s="21">
        <f>+C27+D27</f>
        <v>228</v>
      </c>
      <c r="F27" s="22">
        <v>41</v>
      </c>
      <c r="G27" s="23">
        <v>83</v>
      </c>
    </row>
    <row r="28" spans="1:7" x14ac:dyDescent="0.25">
      <c r="A28" s="17" t="s">
        <v>37</v>
      </c>
      <c r="B28" s="18" t="s">
        <v>73</v>
      </c>
      <c r="C28" s="20">
        <v>124</v>
      </c>
      <c r="D28" s="19">
        <v>104</v>
      </c>
      <c r="E28" s="21">
        <f t="shared" ref="E28:E30" si="4">+C28+D28</f>
        <v>228</v>
      </c>
      <c r="F28" s="22">
        <v>41</v>
      </c>
      <c r="G28" s="23">
        <v>83</v>
      </c>
    </row>
    <row r="29" spans="1:7" x14ac:dyDescent="0.25">
      <c r="A29" s="17" t="s">
        <v>38</v>
      </c>
      <c r="B29" s="18" t="s">
        <v>74</v>
      </c>
      <c r="C29" s="20">
        <v>124</v>
      </c>
      <c r="D29" s="19">
        <v>348</v>
      </c>
      <c r="E29" s="21">
        <f t="shared" si="4"/>
        <v>472</v>
      </c>
      <c r="F29" s="22">
        <v>41</v>
      </c>
      <c r="G29" s="23">
        <v>83</v>
      </c>
    </row>
    <row r="30" spans="1:7" ht="30" x14ac:dyDescent="0.25">
      <c r="A30" s="29" t="s">
        <v>39</v>
      </c>
      <c r="B30" s="18" t="s">
        <v>75</v>
      </c>
      <c r="C30" s="20">
        <v>124</v>
      </c>
      <c r="D30" s="19">
        <v>141</v>
      </c>
      <c r="E30" s="21">
        <f t="shared" si="4"/>
        <v>265</v>
      </c>
      <c r="F30" s="22">
        <v>41</v>
      </c>
      <c r="G30" s="23">
        <v>83</v>
      </c>
    </row>
    <row r="31" spans="1:7" ht="30" x14ac:dyDescent="0.25">
      <c r="A31" s="29" t="s">
        <v>40</v>
      </c>
      <c r="B31" s="18" t="s">
        <v>76</v>
      </c>
      <c r="C31" s="20">
        <v>17</v>
      </c>
      <c r="D31" s="19">
        <v>337</v>
      </c>
      <c r="E31" s="21">
        <f>+C31+D31</f>
        <v>354</v>
      </c>
      <c r="F31" s="22">
        <v>6</v>
      </c>
      <c r="G31" s="23">
        <v>11</v>
      </c>
    </row>
    <row r="32" spans="1:7" ht="30" x14ac:dyDescent="0.25">
      <c r="A32" s="29" t="s">
        <v>41</v>
      </c>
      <c r="B32" s="18" t="s">
        <v>77</v>
      </c>
      <c r="C32" s="20">
        <v>17</v>
      </c>
      <c r="D32" s="19">
        <v>137</v>
      </c>
      <c r="E32" s="21">
        <f>+C32+D32</f>
        <v>154</v>
      </c>
      <c r="F32" s="22">
        <v>6</v>
      </c>
      <c r="G32" s="23">
        <v>11</v>
      </c>
    </row>
    <row r="33" spans="1:7" ht="30" x14ac:dyDescent="0.25">
      <c r="A33" s="29" t="s">
        <v>42</v>
      </c>
      <c r="B33" s="18" t="s">
        <v>78</v>
      </c>
      <c r="C33" s="20">
        <v>33</v>
      </c>
      <c r="D33" s="19">
        <v>0</v>
      </c>
      <c r="E33" s="21">
        <f>+C33+D33</f>
        <v>33</v>
      </c>
      <c r="F33" s="22">
        <v>11</v>
      </c>
      <c r="G33" s="23">
        <v>22</v>
      </c>
    </row>
    <row r="34" spans="1:7" x14ac:dyDescent="0.25">
      <c r="A34" s="17" t="s">
        <v>43</v>
      </c>
      <c r="B34" s="18" t="s">
        <v>79</v>
      </c>
      <c r="C34" s="20">
        <v>49</v>
      </c>
      <c r="D34" s="19">
        <v>348</v>
      </c>
      <c r="E34" s="21">
        <f t="shared" ref="E34:E35" si="5">+C34+D34</f>
        <v>397</v>
      </c>
      <c r="F34" s="22">
        <v>16</v>
      </c>
      <c r="G34" s="23">
        <v>33</v>
      </c>
    </row>
    <row r="35" spans="1:7" ht="30" x14ac:dyDescent="0.25">
      <c r="A35" s="29" t="s">
        <v>44</v>
      </c>
      <c r="B35" s="18" t="s">
        <v>80</v>
      </c>
      <c r="C35" s="20">
        <v>49</v>
      </c>
      <c r="D35" s="19">
        <v>141</v>
      </c>
      <c r="E35" s="21">
        <f t="shared" si="5"/>
        <v>190</v>
      </c>
      <c r="F35" s="22">
        <v>16</v>
      </c>
      <c r="G35" s="23">
        <v>33</v>
      </c>
    </row>
    <row r="36" spans="1:7" ht="30" x14ac:dyDescent="0.25">
      <c r="A36" s="29" t="s">
        <v>45</v>
      </c>
      <c r="B36" s="18" t="s">
        <v>81</v>
      </c>
      <c r="C36" s="20">
        <v>64</v>
      </c>
      <c r="D36" s="19">
        <v>18</v>
      </c>
      <c r="E36" s="21">
        <f>+C36+D36</f>
        <v>82</v>
      </c>
      <c r="F36" s="22">
        <v>21</v>
      </c>
      <c r="G36" s="23">
        <v>43</v>
      </c>
    </row>
    <row r="37" spans="1:7" x14ac:dyDescent="0.25">
      <c r="A37" s="17" t="s">
        <v>46</v>
      </c>
      <c r="B37" s="18" t="s">
        <v>82</v>
      </c>
      <c r="C37" s="20">
        <v>49</v>
      </c>
      <c r="D37" s="19">
        <v>348</v>
      </c>
      <c r="E37" s="21">
        <f>+C37+D37</f>
        <v>397</v>
      </c>
      <c r="F37" s="25">
        <v>16</v>
      </c>
      <c r="G37" s="24">
        <v>33</v>
      </c>
    </row>
    <row r="38" spans="1:7" ht="30" x14ac:dyDescent="0.25">
      <c r="A38" s="29" t="s">
        <v>47</v>
      </c>
      <c r="B38" s="18" t="s">
        <v>83</v>
      </c>
      <c r="C38" s="20">
        <v>49</v>
      </c>
      <c r="D38" s="19">
        <v>141</v>
      </c>
      <c r="E38" s="21">
        <f t="shared" ref="E38:E39" si="6">+C38+D38</f>
        <v>190</v>
      </c>
      <c r="F38" s="25">
        <v>16</v>
      </c>
      <c r="G38" s="24">
        <v>33</v>
      </c>
    </row>
    <row r="39" spans="1:7" ht="30" x14ac:dyDescent="0.25">
      <c r="A39" s="29" t="s">
        <v>48</v>
      </c>
      <c r="B39" s="18" t="s">
        <v>84</v>
      </c>
      <c r="C39" s="20">
        <v>193</v>
      </c>
      <c r="D39" s="19">
        <v>34</v>
      </c>
      <c r="E39" s="21">
        <f t="shared" si="6"/>
        <v>227</v>
      </c>
      <c r="F39" s="22">
        <v>64</v>
      </c>
      <c r="G39" s="23">
        <v>129</v>
      </c>
    </row>
    <row r="40" spans="1:7" x14ac:dyDescent="0.25">
      <c r="A40" s="17" t="s">
        <v>49</v>
      </c>
      <c r="B40" s="18" t="s">
        <v>85</v>
      </c>
      <c r="C40" s="20">
        <v>33</v>
      </c>
      <c r="D40" s="19">
        <v>0</v>
      </c>
      <c r="E40" s="21">
        <f>+C40+D40</f>
        <v>33</v>
      </c>
      <c r="F40" s="22">
        <v>11</v>
      </c>
      <c r="G40" s="23">
        <v>22</v>
      </c>
    </row>
    <row r="41" spans="1:7" ht="30" x14ac:dyDescent="0.25">
      <c r="A41" s="40" t="s">
        <v>59</v>
      </c>
      <c r="B41" s="18" t="s">
        <v>86</v>
      </c>
      <c r="C41" s="20">
        <v>33</v>
      </c>
      <c r="D41" s="26">
        <v>0</v>
      </c>
      <c r="E41" s="21">
        <f t="shared" ref="E41:E45" si="7">+C41+D41</f>
        <v>33</v>
      </c>
      <c r="F41" s="22">
        <v>11</v>
      </c>
      <c r="G41" s="23">
        <v>22</v>
      </c>
    </row>
    <row r="42" spans="1:7" x14ac:dyDescent="0.25">
      <c r="A42" s="17" t="s">
        <v>50</v>
      </c>
      <c r="B42" s="18" t="s">
        <v>87</v>
      </c>
      <c r="C42" s="20">
        <v>17</v>
      </c>
      <c r="D42" s="19">
        <v>38</v>
      </c>
      <c r="E42" s="21">
        <f t="shared" si="7"/>
        <v>55</v>
      </c>
      <c r="F42" s="20">
        <v>17</v>
      </c>
      <c r="G42" s="19">
        <v>0</v>
      </c>
    </row>
    <row r="43" spans="1:7" ht="30" x14ac:dyDescent="0.25">
      <c r="A43" s="29" t="s">
        <v>51</v>
      </c>
      <c r="B43" s="18" t="s">
        <v>88</v>
      </c>
      <c r="C43" s="20">
        <v>17</v>
      </c>
      <c r="D43" s="19">
        <v>71</v>
      </c>
      <c r="E43" s="21">
        <f t="shared" si="7"/>
        <v>88</v>
      </c>
      <c r="F43" s="20">
        <v>17</v>
      </c>
      <c r="G43" s="19">
        <v>0</v>
      </c>
    </row>
    <row r="44" spans="1:7" x14ac:dyDescent="0.25">
      <c r="A44" s="17" t="s">
        <v>52</v>
      </c>
      <c r="B44" s="18" t="s">
        <v>89</v>
      </c>
      <c r="C44" s="20">
        <v>17</v>
      </c>
      <c r="D44" s="19">
        <v>149</v>
      </c>
      <c r="E44" s="21">
        <f t="shared" si="7"/>
        <v>166</v>
      </c>
      <c r="F44" s="20">
        <v>17</v>
      </c>
      <c r="G44" s="19">
        <v>0</v>
      </c>
    </row>
    <row r="45" spans="1:7" x14ac:dyDescent="0.25">
      <c r="A45" s="17" t="s">
        <v>53</v>
      </c>
      <c r="B45" s="18" t="s">
        <v>90</v>
      </c>
      <c r="C45" s="20">
        <v>17</v>
      </c>
      <c r="D45" s="19">
        <v>18</v>
      </c>
      <c r="E45" s="21">
        <f t="shared" si="7"/>
        <v>35</v>
      </c>
      <c r="F45" s="20">
        <v>17</v>
      </c>
      <c r="G45" s="19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Deakin</dc:creator>
  <cp:lastModifiedBy>Matthew Pinnock</cp:lastModifiedBy>
  <cp:lastPrinted>2022-12-23T14:14:50Z</cp:lastPrinted>
  <dcterms:created xsi:type="dcterms:W3CDTF">2000-08-25T04:16:37Z</dcterms:created>
  <dcterms:modified xsi:type="dcterms:W3CDTF">2022-12-23T14:15:09Z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  <property fmtid="{D5CDD505-2E9C-101B-9397-08002B2CF9AE}" pid="3" name="Jet Reports Function Literals">
    <vt:lpwstr>,	;	,	{	}	[@[{0}]]	1033	2057</vt:lpwstr>
  </property>
</Properties>
</file>